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<sst xmlns="http://schemas.openxmlformats.org/spreadsheetml/2006/main" count="12" uniqueCount="12">
  <si>
    <t>平阳县农村青年众创空间装修工程设计综合评审表</t>
  </si>
  <si>
    <t>开标地点：平阳县公共资源交易中心                                                    开标时间： 2023年4月14日</t>
  </si>
  <si>
    <t>序号</t>
  </si>
  <si>
    <t>投标人</t>
  </si>
  <si>
    <t>投标报价（元）</t>
  </si>
  <si>
    <t>技术得分    （80分）</t>
  </si>
  <si>
    <t>商务得分    （20分）</t>
  </si>
  <si>
    <t>综合得分</t>
  </si>
  <si>
    <t>综合排名</t>
  </si>
  <si>
    <t>评标基准价（元）</t>
  </si>
  <si>
    <t>最高投标限价（元）</t>
  </si>
  <si>
    <t>评标委员会：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</si>
</sst>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.5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5780;&#26631;&#34920;&#26684;--&#24179;&#38451;&#21439;&#20892;&#26449;&#38738;&#24180;&#20247;&#21019;&#31354;&#38388;&#35013;&#20462;&#24037;&#31243;&#35774;&#35745;\&#35780;&#26631;&#34920;&#26684;--&#24179;&#38451;&#21439;&#20892;&#26449;&#38738;&#24180;&#20247;&#21019;&#31354;&#38388;&#35013;&#20462;&#24037;&#31243;&#35774;&#35745;\&#32508;&#21512;&#35780;&#20998;&#34920;--&#24179;&#38451;&#21439;&#20892;&#26449;&#38738;&#24180;&#20247;&#21019;&#31354;&#38388;&#35013;&#20462;&#24037;&#31243;&#35774;&#35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开标记录"/>
      <sheetName val="形式"/>
      <sheetName val="资格"/>
      <sheetName val="响应性"/>
      <sheetName val="技术80分"/>
      <sheetName val="技术得分汇总"/>
      <sheetName val="报价评审20"/>
      <sheetName val="综合评分表"/>
      <sheetName val="技术80分 (2)"/>
      <sheetName val="技术80分 (3)"/>
      <sheetName val="技术80分 (4)"/>
      <sheetName val="技术80分 (5)"/>
    </sheetNames>
    <sheetDataSet>
      <sheetData sheetId="0">
        <row r="5">
          <cell r="B5" t="str">
            <v>温州设计集团有限公司</v>
          </cell>
        </row>
        <row r="5">
          <cell r="D5">
            <v>1250000</v>
          </cell>
        </row>
        <row r="6">
          <cell r="B6" t="str">
            <v>中科院建筑设计研究院有限公司</v>
          </cell>
        </row>
        <row r="6">
          <cell r="D6">
            <v>1270900</v>
          </cell>
        </row>
        <row r="7">
          <cell r="B7" t="str">
            <v>浙江经纬工程设计有限公司</v>
          </cell>
        </row>
        <row r="7">
          <cell r="D7">
            <v>1270000</v>
          </cell>
        </row>
        <row r="8">
          <cell r="B8" t="str">
            <v>众生设计集团有限公司</v>
          </cell>
        </row>
        <row r="8">
          <cell r="D8">
            <v>1270080</v>
          </cell>
        </row>
        <row r="9">
          <cell r="B9" t="str">
            <v>中晔工程设计有限公司</v>
          </cell>
        </row>
        <row r="9">
          <cell r="D9">
            <v>1299648</v>
          </cell>
        </row>
        <row r="10">
          <cell r="B10" t="str">
            <v>铭扬工程设计有限公司</v>
          </cell>
        </row>
        <row r="10">
          <cell r="D10">
            <v>1314300</v>
          </cell>
        </row>
        <row r="11">
          <cell r="B11" t="str">
            <v>浙江欣尚工程设计有限公司</v>
          </cell>
        </row>
        <row r="11">
          <cell r="D11">
            <v>1270000</v>
          </cell>
        </row>
      </sheetData>
      <sheetData sheetId="1"/>
      <sheetData sheetId="2"/>
      <sheetData sheetId="3"/>
      <sheetData sheetId="4"/>
      <sheetData sheetId="5"/>
      <sheetData sheetId="6">
        <row r="14">
          <cell r="C14">
            <v>1335936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D4" sqref="D4"/>
    </sheetView>
  </sheetViews>
  <sheetFormatPr defaultColWidth="9" defaultRowHeight="13.5" outlineLevelCol="6"/>
  <cols>
    <col min="1" max="1" width="12.625" customWidth="1"/>
    <col min="2" max="2" width="27" customWidth="1"/>
    <col min="3" max="4" width="12.375" customWidth="1"/>
    <col min="5" max="5" width="11.875" customWidth="1"/>
    <col min="6" max="6" width="13.25" customWidth="1"/>
    <col min="7" max="7" width="14.87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46" customHeight="1" spans="1:7">
      <c r="A2" s="2" t="s">
        <v>1</v>
      </c>
      <c r="B2" s="2"/>
      <c r="C2" s="2"/>
      <c r="D2" s="2"/>
      <c r="E2" s="2"/>
      <c r="F2" s="2"/>
      <c r="G2" s="2"/>
    </row>
    <row r="3" ht="46" customHeight="1" spans="1:7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8" t="s">
        <v>8</v>
      </c>
    </row>
    <row r="4" ht="46" customHeight="1" spans="1:7">
      <c r="A4" s="8">
        <v>1</v>
      </c>
      <c r="B4" s="9" t="str">
        <f>[1]开标记录!B5</f>
        <v>温州设计集团有限公司</v>
      </c>
      <c r="C4" s="10">
        <f>[1]开标记录!D5</f>
        <v>1250000</v>
      </c>
      <c r="D4" s="11">
        <v>64.1</v>
      </c>
      <c r="E4" s="12">
        <v>16.7836782600364</v>
      </c>
      <c r="F4" s="12">
        <f t="shared" ref="F4:F10" si="0">D4+E4</f>
        <v>80.8836782600364</v>
      </c>
      <c r="G4" s="8">
        <f>RANK(F4,$F$4:$F$10)</f>
        <v>3</v>
      </c>
    </row>
    <row r="5" ht="46" customHeight="1" spans="1:7">
      <c r="A5" s="8">
        <v>2</v>
      </c>
      <c r="B5" s="9" t="str">
        <f>[1]开标记录!B6</f>
        <v>中科院建筑设计研究院有限公司</v>
      </c>
      <c r="C5" s="10">
        <f>[1]开标记录!D6</f>
        <v>1270900</v>
      </c>
      <c r="D5" s="11">
        <v>62</v>
      </c>
      <c r="E5" s="12">
        <v>17.5659013605442</v>
      </c>
      <c r="F5" s="12">
        <f t="shared" si="0"/>
        <v>79.5659013605442</v>
      </c>
      <c r="G5" s="8">
        <f>RANK(F5,$F$4:$F$10)</f>
        <v>4</v>
      </c>
    </row>
    <row r="6" ht="46" customHeight="1" spans="1:7">
      <c r="A6" s="8">
        <v>3</v>
      </c>
      <c r="B6" s="9" t="str">
        <f>[1]开标记录!B7</f>
        <v>浙江经纬工程设计有限公司</v>
      </c>
      <c r="C6" s="10">
        <f>[1]开标记录!D7</f>
        <v>1270000</v>
      </c>
      <c r="D6" s="11">
        <v>54.2333333333333</v>
      </c>
      <c r="E6" s="12">
        <v>17.532217112197</v>
      </c>
      <c r="F6" s="12">
        <f t="shared" si="0"/>
        <v>71.7655504455303</v>
      </c>
      <c r="G6" s="8">
        <f>RANK(F6,$F$4:$F$10)</f>
        <v>5</v>
      </c>
    </row>
    <row r="7" ht="46" customHeight="1" spans="1:7">
      <c r="A7" s="8">
        <v>4</v>
      </c>
      <c r="B7" s="9" t="str">
        <f>[1]开标记录!B8</f>
        <v>众生设计集团有限公司</v>
      </c>
      <c r="C7" s="10">
        <f>[1]开标记录!D8</f>
        <v>1270080</v>
      </c>
      <c r="D7" s="11">
        <v>65.0333333333333</v>
      </c>
      <c r="E7" s="12">
        <v>17.5352112676056</v>
      </c>
      <c r="F7" s="12">
        <f t="shared" si="0"/>
        <v>82.5685446009389</v>
      </c>
      <c r="G7" s="8">
        <f>RANK(F7,$F$4:$F$10)</f>
        <v>1</v>
      </c>
    </row>
    <row r="8" ht="46" customHeight="1" spans="1:7">
      <c r="A8" s="8">
        <v>5</v>
      </c>
      <c r="B8" s="9" t="str">
        <f>[1]开标记录!B9</f>
        <v>中晔工程设计有限公司</v>
      </c>
      <c r="C8" s="10">
        <f>[1]开标记录!D9</f>
        <v>1299648</v>
      </c>
      <c r="D8" s="11">
        <v>44.6</v>
      </c>
      <c r="E8" s="12">
        <v>18.6418511066398</v>
      </c>
      <c r="F8" s="12">
        <f t="shared" si="0"/>
        <v>63.2418511066398</v>
      </c>
      <c r="G8" s="8">
        <f>RANK(F8,$F$4:$F$10)</f>
        <v>7</v>
      </c>
    </row>
    <row r="9" ht="46" customHeight="1" spans="1:7">
      <c r="A9" s="8">
        <v>6</v>
      </c>
      <c r="B9" s="9" t="str">
        <f>[1]开标记录!B10</f>
        <v>铭扬工程设计有限公司</v>
      </c>
      <c r="C9" s="10">
        <f>[1]开标记录!D10</f>
        <v>1314300</v>
      </c>
      <c r="D9" s="11">
        <v>44.7333333333333</v>
      </c>
      <c r="E9" s="12">
        <v>19.1902306697327</v>
      </c>
      <c r="F9" s="12">
        <f t="shared" si="0"/>
        <v>63.923564003066</v>
      </c>
      <c r="G9" s="8">
        <f>RANK(F9,$F$4:$F$10)</f>
        <v>6</v>
      </c>
    </row>
    <row r="10" ht="46" customHeight="1" spans="1:7">
      <c r="A10" s="8">
        <v>7</v>
      </c>
      <c r="B10" s="9" t="str">
        <f>[1]开标记录!B11</f>
        <v>浙江欣尚工程设计有限公司</v>
      </c>
      <c r="C10" s="10">
        <f>[1]开标记录!D11</f>
        <v>1270000</v>
      </c>
      <c r="D10" s="11">
        <v>63.4333333333333</v>
      </c>
      <c r="E10" s="12">
        <v>17.532217112197</v>
      </c>
      <c r="F10" s="12">
        <f t="shared" si="0"/>
        <v>80.9655504455303</v>
      </c>
      <c r="G10" s="8">
        <f>RANK(F10,$F$4:$F$10)</f>
        <v>2</v>
      </c>
    </row>
    <row r="11" spans="1:7">
      <c r="A11" s="13" t="s">
        <v>9</v>
      </c>
      <c r="B11" s="8"/>
      <c r="C11" s="14">
        <f>[1]报价评审20!C14</f>
        <v>1335936</v>
      </c>
      <c r="D11" s="14"/>
      <c r="E11" s="14"/>
      <c r="F11" s="14"/>
      <c r="G11" s="14"/>
    </row>
    <row r="12" spans="1:7">
      <c r="A12" s="15" t="s">
        <v>10</v>
      </c>
      <c r="B12" s="15"/>
      <c r="C12" s="16">
        <v>1344000</v>
      </c>
      <c r="D12" s="16"/>
      <c r="E12" s="16"/>
      <c r="F12" s="16"/>
      <c r="G12" s="16"/>
    </row>
    <row r="13" ht="18.75" spans="1:7">
      <c r="A13" s="17"/>
      <c r="B13" s="18" t="s">
        <v>11</v>
      </c>
      <c r="C13" s="18"/>
      <c r="D13" s="19"/>
      <c r="E13" s="18"/>
      <c r="F13" s="20"/>
      <c r="G13" s="21"/>
    </row>
  </sheetData>
  <mergeCells count="7">
    <mergeCell ref="A1:G1"/>
    <mergeCell ref="A2:G2"/>
    <mergeCell ref="A11:B11"/>
    <mergeCell ref="C11:G11"/>
    <mergeCell ref="A12:B12"/>
    <mergeCell ref="C12:G12"/>
    <mergeCell ref="B13:E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2023-04-16T10:18:55Z</dcterms:created>
  <dcterms:modified xsi:type="dcterms:W3CDTF">2023-04-16T10:19:50Z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CA9947C5D8BC4B7C9F1A751AEB477050_11</vt:lpwstr>
  </property>
  <property fmtid="{D5CDD505-2E9C-101B-9397-08002B2CF9AE}" pid="3" name="KSOProductBuildVer">
    <vt:lpwstr>2052-11.1.0.14036</vt:lpwstr>
  </property>
</Properties>
</file>